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Marketing\Fee Estimation\"/>
    </mc:Choice>
  </mc:AlternateContent>
  <workbookProtection workbookPassword="E962" lockStructure="1"/>
  <bookViews>
    <workbookView xWindow="0" yWindow="0" windowWidth="16530" windowHeight="10515"/>
  </bookViews>
  <sheets>
    <sheet name="Estimated Fee" sheetId="1" r:id="rId1"/>
    <sheet name="PW" sheetId="3" state="hidden" r:id="rId2"/>
    <sheet name="Data" sheetId="2" r:id="rId3"/>
  </sheets>
  <definedNames>
    <definedName name="_xlnm.Print_Area" localSheetId="0">'Estimated Fee'!$A$1:$I$72</definedName>
    <definedName name="Table">Data!$A$3:$B$29</definedName>
    <definedName name="Types">Data!$A$3:$A$29</definedName>
    <definedName name="VA">Data!$B$3:$B$29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B5" i="2"/>
  <c r="B6" i="2"/>
  <c r="B7" i="2"/>
  <c r="B8" i="2"/>
  <c r="B9" i="2"/>
  <c r="B10" i="2"/>
  <c r="B11" i="2"/>
  <c r="B16" i="2"/>
  <c r="B17" i="2"/>
  <c r="B18" i="2"/>
  <c r="B19" i="2"/>
  <c r="B20" i="2"/>
  <c r="B21" i="2"/>
  <c r="B22" i="2"/>
  <c r="B23" i="2"/>
  <c r="B24" i="2"/>
  <c r="B26" i="2"/>
  <c r="B3" i="2"/>
  <c r="C13" i="1" l="1"/>
  <c r="C12" i="1" l="1"/>
  <c r="C14" i="1" s="1"/>
</calcChain>
</file>

<file path=xl/sharedStrings.xml><?xml version="1.0" encoding="utf-8"?>
<sst xmlns="http://schemas.openxmlformats.org/spreadsheetml/2006/main" count="96" uniqueCount="95">
  <si>
    <t>VA</t>
  </si>
  <si>
    <t>A-1 Assembly, theaters, with stage</t>
  </si>
  <si>
    <t>A-1 Assembly, theaters, without stage</t>
  </si>
  <si>
    <t>A-2 Assembly, nightclubs</t>
  </si>
  <si>
    <t>A-2 Assembly, restaurants, bars, banquet halls</t>
  </si>
  <si>
    <t>A-3 Assembly, churches</t>
  </si>
  <si>
    <t>A-3 Assembly, general, community halls, libraries, museums</t>
  </si>
  <si>
    <t>A-4 Assembly, arenas</t>
  </si>
  <si>
    <t>B Business</t>
  </si>
  <si>
    <t>E Educational</t>
  </si>
  <si>
    <t>F-1 Factory and industrial, moderate hazard</t>
  </si>
  <si>
    <t>F-2 Factory and industrial, low hazard</t>
  </si>
  <si>
    <t>H-1 High Hazard, explosives</t>
  </si>
  <si>
    <t>H234 High Hazard</t>
  </si>
  <si>
    <t>H-5 HPM</t>
  </si>
  <si>
    <t>I-1 Institutional, supervised environment</t>
  </si>
  <si>
    <t>I-2 Instituional, hospital</t>
  </si>
  <si>
    <t>I-2 Institutional, nursing homes</t>
  </si>
  <si>
    <t>I-3 Institutional, restrained</t>
  </si>
  <si>
    <t>I-4 Institutional, day care facilities</t>
  </si>
  <si>
    <t>M Mercantile</t>
  </si>
  <si>
    <t>R-1 Residential, hotels</t>
  </si>
  <si>
    <t>R-1 Residential, multiple family</t>
  </si>
  <si>
    <t>R-3 Residential, one- and two-family</t>
  </si>
  <si>
    <t>R-4 Residential, care/assissted living facilities</t>
  </si>
  <si>
    <t>S-1 Storage, moderate hazard</t>
  </si>
  <si>
    <t>S-2 Storage, low hazard</t>
  </si>
  <si>
    <t>U Utility, miscellaneous</t>
  </si>
  <si>
    <t>USE AND OCCUPANCY CLASSIFICATION</t>
  </si>
  <si>
    <t>CONSTRUCTION TYPE</t>
  </si>
  <si>
    <t>ESTIMATED ICC BUILDING VALUATION</t>
  </si>
  <si>
    <t>SQUARE FOOTAGE</t>
  </si>
  <si>
    <t>ESTIMATED SERVICE FEE</t>
  </si>
  <si>
    <t>Article 1, Assumptions/Parameters</t>
  </si>
  <si>
    <t>1.     We assume the soil is adequate for supporting the proposed structure using building code presumptive allowable soil stresses,</t>
  </si>
  <si>
    <t xml:space="preserve">   and there are negligible amounts of sulfates, or other reactive chemicals unless noted otherwise on a soils report </t>
  </si>
  <si>
    <t xml:space="preserve">   stamped and signed by a licensed geologist, and submitted to us prior to start of foundation design.  </t>
  </si>
  <si>
    <t>2.     Our analysis will be based on CBC 2013 part 2, volume 2.</t>
  </si>
  <si>
    <t xml:space="preserve">3.     Only a linear static lateral analysis will be required for the seismic analysis, and the diaphragms can be assumed rigid or flexible for lateral design.  </t>
  </si>
  <si>
    <t>4.     There are no existing subterranean structures, not yet been discovered, that would affect the structural design.</t>
  </si>
  <si>
    <t>5.     The CLIENT will process building department submittals for permit.</t>
  </si>
  <si>
    <t>6.     The CLIENT will provide RGSE Inc with architectural plans in CAD format for use as our backgrounds.</t>
  </si>
  <si>
    <t xml:space="preserve">7.     Additions and alterations to existing building are not included in this fee, and depend greatly on net affects to existing lateral resisting systems </t>
  </si>
  <si>
    <t xml:space="preserve">   and access to record drawings.</t>
  </si>
  <si>
    <t>8.     Complex custom homes are not included in this fee.  Building valuations and complexity for custom homes must be looked at individually.</t>
  </si>
  <si>
    <t xml:space="preserve">9.     We only observe those items of the building that are readily accessible, not requiring special equipment and demolition, and those items that are not </t>
  </si>
  <si>
    <t xml:space="preserve">   covered by architectural finishes, waterproofing, heavy furniture, and equipment….etc.  Our study will not include testing materials used in construction. </t>
  </si>
  <si>
    <t xml:space="preserve">   We assume the materials are satisfactory to the design specifications.  We do not review record shop drawings and manufacturer’s calculations for the </t>
  </si>
  <si>
    <t xml:space="preserve">   pre-manufactured structural elements, and we assume they are satisfactory per the industry standards.</t>
  </si>
  <si>
    <t>10.   We do not check the internal structure of the elements being anchored, such as mechanical units, and prefabricated architectural elements.  We</t>
  </si>
  <si>
    <t xml:space="preserve">   assume that the elements are internally structurally adequate for seismic loads.</t>
  </si>
  <si>
    <t xml:space="preserve">11.   For large Condo projects, the DEVELOPER will purchase and maintain umbrella insurance coverage for a minimum of ten years after construction is </t>
  </si>
  <si>
    <t xml:space="preserve">  complete, that includes commercial, and project professional liability policy.</t>
  </si>
  <si>
    <t>Article 2, Basic Services</t>
  </si>
  <si>
    <t>1.     Design coordination with the other design professionals to ensure design intent is feasible.</t>
  </si>
  <si>
    <t>2.     Structural design and analysis in a Calculations package two sets of prints.</t>
  </si>
  <si>
    <t>3.     Signing and sealing of the structural drawings and calculations.</t>
  </si>
  <si>
    <t>4.     Structural Drawings for permit and construction two sets of plots.</t>
  </si>
  <si>
    <t>5.     Correspondence with Building Department Officials during the Plan check process.</t>
  </si>
  <si>
    <t>6.     Attendance to local value engineering and coordination meetings during the preparation of the construction documents.</t>
  </si>
  <si>
    <t>7.     Correspondence with contractors in the form of RFIs for clarifications and omissions.</t>
  </si>
  <si>
    <t>8.     Review and mark up the shop drawings as required by the Building department.</t>
  </si>
  <si>
    <t>9.     Outline specification of structural materials in short form on our drawings.</t>
  </si>
  <si>
    <t>Article 3, Exclusions and Additional services</t>
  </si>
  <si>
    <t>The following services are not contemplated to be included within the scope of fee.   These items may be added to the scope for an additional fee.</t>
  </si>
  <si>
    <t xml:space="preserve">1.      Architectural design and code requirements including, but not limited to: Egress, Water and weather protection, Fire safety, Aesthetics, Window </t>
  </si>
  <si>
    <t xml:space="preserve">   and ventilation requirements, Americans with disability act requirements ADA, Special space requirements and clearances, Planning department, </t>
  </si>
  <si>
    <t xml:space="preserve">   and/or association requirements, Acquisition of reports, and/or drawings from other design professionals, Project management, and coordination </t>
  </si>
  <si>
    <t xml:space="preserve">   between other design professionals</t>
  </si>
  <si>
    <t>2.     Soil engineering, civil engineering and site survey.</t>
  </si>
  <si>
    <t>3.     Detection or remediation of hazardous materials.</t>
  </si>
  <si>
    <t>4.     Mechanical, Electrical and Plumbing engineering.</t>
  </si>
  <si>
    <t>5.     Cost estimate and project schedule.</t>
  </si>
  <si>
    <t>6.     Means and methods of construction.</t>
  </si>
  <si>
    <t>7.     Workers safety and procedures.</t>
  </si>
  <si>
    <t>8.     Design and details of site work like fence walls, retaining walls, walkways, and ornamental structures.</t>
  </si>
  <si>
    <t>9.     Re-design due to new soil parameters.</t>
  </si>
  <si>
    <t>10.   Re-design due to changes in the architectural dimensions, elevations, or rooflines.</t>
  </si>
  <si>
    <t>11.   Long form specifications booklet.</t>
  </si>
  <si>
    <t>12.   ‘As-built’ or ‘Record’ drawings.</t>
  </si>
  <si>
    <t>13.   Field verification of existing site conditions.</t>
  </si>
  <si>
    <t>14.   Field verification of existing construction.</t>
  </si>
  <si>
    <t>15.   Hydrology calculations.</t>
  </si>
  <si>
    <t>16.   Construction engineering, shoring of temporary conditions, and temporary earth retaining walls.</t>
  </si>
  <si>
    <t>17.   Structural observation visits and reports.</t>
  </si>
  <si>
    <t>18.   Anchorage and stability of those elements and equipment less than 400 lbs and has a center of mass less than 48” tall.</t>
  </si>
  <si>
    <t>19.   Additional meetings, structural observations as not specified within article 2.</t>
  </si>
  <si>
    <t>20.   Plan check and other jurisdictional fees.</t>
  </si>
  <si>
    <t>&lt;--Enter Square Footage</t>
  </si>
  <si>
    <t>pw:</t>
  </si>
  <si>
    <t>rgseinc8055223379</t>
  </si>
  <si>
    <t>estimated building cost ($/sqft)</t>
  </si>
  <si>
    <t>2018 ESTIMATED STRUCTURAL ENGINEERING FEE CALCULATOR</t>
  </si>
  <si>
    <t>old</t>
  </si>
  <si>
    <t>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</si>
</sst>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0.00\ &quot;$/SQFT&quot;"/>
    <numFmt numFmtId="165" formatCode="#,###\ &quot;SQFT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0" xfId="0" applyFont="1"/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 indent="5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6" fillId="2" borderId="3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7" fontId="5" fillId="3" borderId="6" xfId="1" applyNumberFormat="1" applyFont="1" applyFill="1" applyBorder="1" applyAlignment="1">
      <alignment horizontal="center" vertical="center" shrinkToFit="1"/>
    </xf>
    <xf numFmtId="0" fontId="6" fillId="2" borderId="3" xfId="0" applyFont="1" applyFill="1" applyBorder="1" applyAlignment="1" applyProtection="1">
      <alignment horizontal="center"/>
      <protection locked="0"/>
    </xf>
    <xf numFmtId="165" fontId="6" fillId="2" borderId="7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/>
    <xf numFmtId="2" fontId="0" fillId="0" borderId="0" xfId="0" applyNumberFormat="1" applyFont="1" applyFill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47625</xdr:rowOff>
    </xdr:from>
    <xdr:to>
      <xdr:col>2</xdr:col>
      <xdr:colOff>495300</xdr:colOff>
      <xdr:row>6</xdr:row>
      <xdr:rowOff>181174</xdr:rowOff>
    </xdr:to>
    <xdr:pic>
      <xdr:nvPicPr>
        <xdr:cNvPr id="2" name="Picture 1" descr="RGSEContactH 60%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1" y="47625"/>
          <a:ext cx="3238499" cy="127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D73"/>
  <sheetViews>
    <sheetView showGridLines="0" tabSelected="1" zoomScaleNormal="100" workbookViewId="0">
      <selection activeCell="C10" sqref="C10"/>
    </sheetView>
  </sheetViews>
  <sheetFormatPr defaultRowHeight="15" x14ac:dyDescent="0.25"/>
  <cols>
    <col min="2" max="2" width="41.140625" customWidth="1"/>
    <col min="3" max="3" width="49.7109375" customWidth="1"/>
    <col min="4" max="4" width="9.140625" customWidth="1"/>
    <col min="7" max="7" width="6.85546875" customWidth="1"/>
    <col min="8" max="8" width="9.140625" customWidth="1"/>
    <col min="9" max="9" width="10.85546875" customWidth="1"/>
    <col min="10" max="10" width="4" customWidth="1"/>
    <col min="11" max="11" width="9.140625" customWidth="1"/>
  </cols>
  <sheetData>
    <row r="2" spans="1:56" x14ac:dyDescent="0.25"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</row>
    <row r="3" spans="1:56" x14ac:dyDescent="0.25"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</row>
    <row r="4" spans="1:56" x14ac:dyDescent="0.25"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1:56" x14ac:dyDescent="0.25"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</row>
    <row r="6" spans="1:56" x14ac:dyDescent="0.25"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1:56" x14ac:dyDescent="0.25">
      <c r="H7" s="1"/>
      <c r="J7" s="1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</row>
    <row r="8" spans="1:56" ht="21" x14ac:dyDescent="0.35">
      <c r="B8" s="21" t="s">
        <v>92</v>
      </c>
      <c r="C8" s="22"/>
      <c r="H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</row>
    <row r="9" spans="1:56" x14ac:dyDescent="0.25">
      <c r="G9" s="5"/>
      <c r="H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</row>
    <row r="10" spans="1:56" ht="15.75" x14ac:dyDescent="0.25">
      <c r="B10" s="14" t="s">
        <v>28</v>
      </c>
      <c r="C10" s="16" t="s">
        <v>21</v>
      </c>
      <c r="G10" s="5"/>
      <c r="H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</row>
    <row r="11" spans="1:56" ht="15.75" hidden="1" x14ac:dyDescent="0.25">
      <c r="B11" s="14" t="s">
        <v>29</v>
      </c>
      <c r="C11" s="12" t="s">
        <v>0</v>
      </c>
      <c r="G11" s="5"/>
      <c r="H11" s="5"/>
      <c r="I11" s="5"/>
      <c r="J11" s="5"/>
      <c r="K11" s="5"/>
      <c r="L11" s="5"/>
      <c r="M11" s="5"/>
      <c r="N11" s="5"/>
      <c r="O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</row>
    <row r="12" spans="1:56" ht="15.75" x14ac:dyDescent="0.25">
      <c r="B12" s="14" t="s">
        <v>30</v>
      </c>
      <c r="C12" s="13">
        <f>VLOOKUP($C$10,Table,2,)</f>
        <v>223.2</v>
      </c>
      <c r="G12" s="5"/>
      <c r="H12" s="5"/>
      <c r="I12" s="5"/>
      <c r="J12" s="5"/>
      <c r="K12" s="5"/>
      <c r="L12" s="5"/>
      <c r="M12" s="5"/>
      <c r="N12" s="5"/>
      <c r="O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</row>
    <row r="13" spans="1:56" ht="16.5" thickBot="1" x14ac:dyDescent="0.3">
      <c r="B13" s="6" t="s">
        <v>31</v>
      </c>
      <c r="C13" s="17">
        <f>(28*36*2.5)*14</f>
        <v>35280</v>
      </c>
      <c r="D13" t="s">
        <v>88</v>
      </c>
      <c r="G13" s="5"/>
      <c r="H13" s="5"/>
      <c r="I13" s="5"/>
      <c r="J13" s="5"/>
      <c r="K13" s="5"/>
      <c r="L13" s="5"/>
      <c r="M13" s="5"/>
      <c r="N13" s="5"/>
      <c r="O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</row>
    <row r="14" spans="1:56" ht="16.5" thickBot="1" x14ac:dyDescent="0.3">
      <c r="B14" s="7" t="s">
        <v>32</v>
      </c>
      <c r="C14" s="15">
        <f>IF($C$12="N.P.","NOT PERMITTED",IF(C13&lt;=10000, (C13*C12*(1/100))+2400, 10000*C12*(1/100)+(C13-10000)*C12*(0.35/100)+2400))</f>
        <v>44468.735999999997</v>
      </c>
      <c r="G14" s="5"/>
      <c r="H14" s="5"/>
      <c r="I14" s="5"/>
      <c r="J14" s="5"/>
      <c r="K14" s="5"/>
      <c r="L14" s="5"/>
      <c r="M14" s="5"/>
      <c r="N14" s="5"/>
      <c r="O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</row>
    <row r="15" spans="1:56" x14ac:dyDescent="0.25">
      <c r="G15" s="5"/>
      <c r="H15" s="5"/>
      <c r="I15" s="5"/>
      <c r="J15" s="5"/>
      <c r="K15" s="5"/>
      <c r="L15" s="5"/>
      <c r="M15" s="5"/>
      <c r="N15" s="5"/>
      <c r="O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</row>
    <row r="16" spans="1:56" x14ac:dyDescent="0.25">
      <c r="A16" s="8" t="s">
        <v>33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</row>
    <row r="17" spans="1:56" x14ac:dyDescent="0.25">
      <c r="A17" s="9" t="s">
        <v>34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</row>
    <row r="18" spans="1:56" x14ac:dyDescent="0.25">
      <c r="A18" s="5"/>
      <c r="B18" s="5" t="s">
        <v>35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  <row r="19" spans="1:56" x14ac:dyDescent="0.25">
      <c r="A19" s="5"/>
      <c r="B19" s="10" t="s">
        <v>36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</row>
    <row r="20" spans="1:56" x14ac:dyDescent="0.25">
      <c r="A20" s="9" t="s">
        <v>37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x14ac:dyDescent="0.25">
      <c r="A21" s="9" t="s">
        <v>38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x14ac:dyDescent="0.25">
      <c r="A22" s="9" t="s">
        <v>39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1:56" x14ac:dyDescent="0.25">
      <c r="A23" s="9" t="s">
        <v>40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</row>
    <row r="24" spans="1:56" x14ac:dyDescent="0.25">
      <c r="A24" s="9" t="s">
        <v>41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1:56" x14ac:dyDescent="0.25">
      <c r="A25" s="9" t="s">
        <v>42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</row>
    <row r="26" spans="1:56" x14ac:dyDescent="0.25">
      <c r="B26" s="5" t="s">
        <v>43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</row>
    <row r="27" spans="1:56" x14ac:dyDescent="0.25">
      <c r="A27" s="9" t="s">
        <v>44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</row>
    <row r="28" spans="1:56" x14ac:dyDescent="0.25">
      <c r="A28" s="9" t="s">
        <v>45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1:56" x14ac:dyDescent="0.25">
      <c r="B29" s="5" t="s">
        <v>46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1:56" x14ac:dyDescent="0.25">
      <c r="B30" s="5" t="s">
        <v>47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1:56" x14ac:dyDescent="0.25">
      <c r="B31" s="5" t="s">
        <v>48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</row>
    <row r="32" spans="1:56" x14ac:dyDescent="0.25">
      <c r="A32" s="9" t="s">
        <v>49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1:56" x14ac:dyDescent="0.25">
      <c r="B33" s="5" t="s">
        <v>50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</row>
    <row r="34" spans="1:56" x14ac:dyDescent="0.25">
      <c r="A34" s="9" t="s">
        <v>51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</row>
    <row r="35" spans="1:56" x14ac:dyDescent="0.25">
      <c r="B35" s="5" t="s">
        <v>52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</row>
    <row r="36" spans="1:56" x14ac:dyDescent="0.25">
      <c r="A36" s="9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</row>
    <row r="37" spans="1:56" x14ac:dyDescent="0.25">
      <c r="A37" s="8" t="s">
        <v>53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</row>
    <row r="38" spans="1:56" x14ac:dyDescent="0.25">
      <c r="A38" s="9" t="s">
        <v>54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</row>
    <row r="39" spans="1:56" x14ac:dyDescent="0.25">
      <c r="A39" s="9" t="s">
        <v>55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</row>
    <row r="40" spans="1:56" x14ac:dyDescent="0.25">
      <c r="A40" s="9" t="s">
        <v>56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</row>
    <row r="41" spans="1:56" x14ac:dyDescent="0.25">
      <c r="A41" s="9" t="s">
        <v>57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</row>
    <row r="42" spans="1:56" x14ac:dyDescent="0.25">
      <c r="A42" s="9" t="s">
        <v>58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</row>
    <row r="43" spans="1:56" x14ac:dyDescent="0.25">
      <c r="A43" s="9" t="s">
        <v>59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</row>
    <row r="44" spans="1:56" x14ac:dyDescent="0.25">
      <c r="A44" s="9" t="s">
        <v>60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</row>
    <row r="45" spans="1:56" x14ac:dyDescent="0.25">
      <c r="A45" s="9" t="s">
        <v>61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</row>
    <row r="46" spans="1:56" x14ac:dyDescent="0.25">
      <c r="A46" s="9" t="s">
        <v>62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</row>
    <row r="47" spans="1:56" x14ac:dyDescent="0.25">
      <c r="A47" s="9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</row>
    <row r="48" spans="1:56" x14ac:dyDescent="0.25">
      <c r="A48" s="8" t="s">
        <v>63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</row>
    <row r="49" spans="1:56" x14ac:dyDescent="0.25">
      <c r="A49" s="11" t="s">
        <v>64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</row>
    <row r="50" spans="1:56" x14ac:dyDescent="0.25">
      <c r="A50" s="9" t="s">
        <v>65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</row>
    <row r="51" spans="1:56" x14ac:dyDescent="0.25">
      <c r="A51" s="5"/>
      <c r="B51" s="5" t="s">
        <v>66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</row>
    <row r="52" spans="1:56" x14ac:dyDescent="0.25">
      <c r="A52" s="8"/>
      <c r="B52" s="5" t="s">
        <v>67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</row>
    <row r="53" spans="1:56" x14ac:dyDescent="0.25">
      <c r="A53" s="5"/>
      <c r="B53" s="5" t="s">
        <v>68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</row>
    <row r="54" spans="1:56" x14ac:dyDescent="0.25">
      <c r="A54" s="9" t="s">
        <v>69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</row>
    <row r="55" spans="1:56" x14ac:dyDescent="0.25">
      <c r="A55" s="9" t="s">
        <v>70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</row>
    <row r="56" spans="1:56" x14ac:dyDescent="0.25">
      <c r="A56" s="9" t="s">
        <v>71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</row>
    <row r="57" spans="1:56" x14ac:dyDescent="0.25">
      <c r="A57" s="9" t="s">
        <v>72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</row>
    <row r="58" spans="1:56" x14ac:dyDescent="0.25">
      <c r="A58" s="9" t="s">
        <v>73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</row>
    <row r="59" spans="1:56" x14ac:dyDescent="0.25">
      <c r="A59" s="9" t="s">
        <v>74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</row>
    <row r="60" spans="1:56" x14ac:dyDescent="0.25">
      <c r="A60" s="9" t="s">
        <v>75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</row>
    <row r="61" spans="1:56" x14ac:dyDescent="0.25">
      <c r="A61" s="9" t="s">
        <v>76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</row>
    <row r="62" spans="1:56" x14ac:dyDescent="0.25">
      <c r="A62" s="9" t="s">
        <v>77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</row>
    <row r="63" spans="1:56" x14ac:dyDescent="0.25">
      <c r="A63" s="9" t="s">
        <v>78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</row>
    <row r="64" spans="1:56" x14ac:dyDescent="0.25">
      <c r="A64" s="9" t="s">
        <v>79</v>
      </c>
      <c r="B64" s="5"/>
      <c r="C64" s="5"/>
      <c r="D64" s="5"/>
      <c r="E64" s="5"/>
      <c r="F64" s="5"/>
      <c r="G64" s="5"/>
      <c r="I64" s="5"/>
      <c r="J64" s="5"/>
      <c r="K64" s="5"/>
      <c r="L64" s="5"/>
      <c r="M64" s="5"/>
      <c r="N64" s="5"/>
      <c r="O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</row>
    <row r="65" spans="1:56" x14ac:dyDescent="0.25">
      <c r="A65" s="9" t="s">
        <v>80</v>
      </c>
      <c r="B65" s="5"/>
      <c r="C65" s="5"/>
      <c r="D65" s="5"/>
      <c r="E65" s="5"/>
      <c r="F65" s="5"/>
      <c r="G65" s="5"/>
      <c r="I65" s="5"/>
      <c r="J65" s="5"/>
      <c r="K65" s="5"/>
      <c r="L65" s="5"/>
      <c r="M65" s="5"/>
      <c r="N65" s="5"/>
      <c r="O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</row>
    <row r="66" spans="1:56" x14ac:dyDescent="0.25">
      <c r="A66" s="9" t="s">
        <v>81</v>
      </c>
      <c r="B66" s="5"/>
      <c r="C66" s="5"/>
      <c r="D66" s="5"/>
      <c r="E66" s="5"/>
      <c r="F66" s="5"/>
      <c r="I66" s="5"/>
      <c r="J66" s="5"/>
      <c r="K66" s="5"/>
      <c r="L66" s="5"/>
      <c r="M66" s="5"/>
      <c r="N66" s="5"/>
      <c r="O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</row>
    <row r="67" spans="1:56" x14ac:dyDescent="0.25">
      <c r="A67" s="9" t="s">
        <v>82</v>
      </c>
      <c r="B67" s="5"/>
      <c r="C67" s="5"/>
      <c r="D67" s="5"/>
      <c r="E67" s="5"/>
      <c r="F67" s="5"/>
      <c r="I67" s="5"/>
      <c r="J67" s="5"/>
      <c r="K67" s="5"/>
      <c r="L67" s="5"/>
      <c r="M67" s="5"/>
      <c r="N67" s="5"/>
      <c r="O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</row>
    <row r="68" spans="1:56" x14ac:dyDescent="0.25">
      <c r="A68" s="9" t="s">
        <v>83</v>
      </c>
      <c r="B68" s="5"/>
      <c r="C68" s="5"/>
      <c r="D68" s="5"/>
      <c r="E68" s="5"/>
      <c r="F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</row>
    <row r="69" spans="1:56" x14ac:dyDescent="0.25">
      <c r="A69" s="9" t="s">
        <v>84</v>
      </c>
      <c r="B69" s="5"/>
      <c r="C69" s="5"/>
      <c r="D69" s="5"/>
      <c r="E69" s="5"/>
      <c r="F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</row>
    <row r="70" spans="1:56" x14ac:dyDescent="0.25">
      <c r="A70" s="9" t="s">
        <v>85</v>
      </c>
      <c r="B70" s="5"/>
      <c r="C70" s="5"/>
      <c r="D70" s="5"/>
      <c r="E70" s="5"/>
      <c r="F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</row>
    <row r="71" spans="1:56" x14ac:dyDescent="0.25">
      <c r="A71" s="9" t="s">
        <v>86</v>
      </c>
      <c r="B71" s="5"/>
      <c r="C71" s="5"/>
      <c r="D71" s="5"/>
      <c r="E71" s="5"/>
      <c r="F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</row>
    <row r="72" spans="1:56" x14ac:dyDescent="0.25">
      <c r="A72" s="9" t="s">
        <v>87</v>
      </c>
      <c r="B72" s="5"/>
      <c r="C72" s="5"/>
      <c r="D72" s="5"/>
      <c r="E72" s="5"/>
      <c r="F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</row>
    <row r="73" spans="1:56" x14ac:dyDescent="0.25"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</row>
  </sheetData>
  <sheetProtection password="E962" sheet="1" objects="1" scenarios="1" selectLockedCells="1"/>
  <mergeCells count="1">
    <mergeCell ref="B8:C8"/>
  </mergeCells>
  <pageMargins left="0.7" right="0.7" top="0.75" bottom="0.75" header="0.3" footer="0.3"/>
  <pageSetup scale="6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Data!$A$3:$A$29</xm:f>
          </x14:formula1>
          <xm:sqref>C10</xm:sqref>
        </x14:dataValidation>
        <x14:dataValidation type="list" allowBlank="1" showInputMessage="1" showErrorMessage="1">
          <x14:formula1>
            <xm:f>Data!$B$2:$B$2</xm:f>
          </x14:formula1>
          <xm:sqref>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"/>
  <sheetViews>
    <sheetView workbookViewId="0">
      <selection activeCell="B4" sqref="B4"/>
    </sheetView>
  </sheetViews>
  <sheetFormatPr defaultRowHeight="15" x14ac:dyDescent="0.25"/>
  <sheetData>
    <row r="3" spans="1:3" x14ac:dyDescent="0.25">
      <c r="A3" s="18" t="s">
        <v>89</v>
      </c>
      <c r="B3" s="19" t="s">
        <v>90</v>
      </c>
      <c r="C3" s="1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B3" sqref="B3"/>
    </sheetView>
  </sheetViews>
  <sheetFormatPr defaultRowHeight="15" x14ac:dyDescent="0.25"/>
  <cols>
    <col min="1" max="1" width="55.7109375" bestFit="1" customWidth="1"/>
    <col min="2" max="2" width="9.140625" customWidth="1"/>
    <col min="3" max="3" width="0" hidden="1" customWidth="1"/>
  </cols>
  <sheetData>
    <row r="1" spans="1:5" x14ac:dyDescent="0.25">
      <c r="A1" s="1"/>
      <c r="B1" s="1"/>
    </row>
    <row r="2" spans="1:5" x14ac:dyDescent="0.25">
      <c r="A2" s="2" t="s">
        <v>91</v>
      </c>
      <c r="B2" s="3" t="s">
        <v>94</v>
      </c>
      <c r="C2" t="s">
        <v>93</v>
      </c>
    </row>
    <row r="3" spans="1:5" x14ac:dyDescent="0.25">
      <c r="A3" s="4" t="s">
        <v>1</v>
      </c>
      <c r="B3" s="4">
        <f>C3*1.2</f>
        <v>291.59999999999997</v>
      </c>
      <c r="C3" s="4">
        <v>243</v>
      </c>
      <c r="E3" s="20"/>
    </row>
    <row r="4" spans="1:5" x14ac:dyDescent="0.25">
      <c r="A4" s="4" t="s">
        <v>2</v>
      </c>
      <c r="B4" s="4">
        <f t="shared" ref="B4:B29" si="0">C4*1.2</f>
        <v>259.2</v>
      </c>
      <c r="C4" s="4">
        <v>216</v>
      </c>
      <c r="E4" s="20"/>
    </row>
    <row r="5" spans="1:5" x14ac:dyDescent="0.25">
      <c r="A5" s="4" t="s">
        <v>3</v>
      </c>
      <c r="B5" s="4">
        <f t="shared" si="0"/>
        <v>225.6</v>
      </c>
      <c r="C5" s="4">
        <v>188</v>
      </c>
      <c r="E5" s="20"/>
    </row>
    <row r="6" spans="1:5" x14ac:dyDescent="0.25">
      <c r="A6" s="4" t="s">
        <v>4</v>
      </c>
      <c r="B6" s="4">
        <f t="shared" si="0"/>
        <v>225.6</v>
      </c>
      <c r="C6" s="4">
        <v>188</v>
      </c>
      <c r="E6" s="20"/>
    </row>
    <row r="7" spans="1:5" x14ac:dyDescent="0.25">
      <c r="A7" s="4" t="s">
        <v>5</v>
      </c>
      <c r="B7" s="4">
        <f t="shared" si="0"/>
        <v>264</v>
      </c>
      <c r="C7" s="4">
        <v>220</v>
      </c>
      <c r="E7" s="20"/>
    </row>
    <row r="8" spans="1:5" x14ac:dyDescent="0.25">
      <c r="A8" s="4" t="s">
        <v>6</v>
      </c>
      <c r="B8" s="4">
        <f t="shared" si="0"/>
        <v>205.2</v>
      </c>
      <c r="C8" s="4">
        <v>171</v>
      </c>
      <c r="E8" s="20"/>
    </row>
    <row r="9" spans="1:5" x14ac:dyDescent="0.25">
      <c r="A9" s="4" t="s">
        <v>7</v>
      </c>
      <c r="B9" s="4">
        <f t="shared" si="0"/>
        <v>259.2</v>
      </c>
      <c r="C9" s="4">
        <v>216</v>
      </c>
      <c r="E9" s="20"/>
    </row>
    <row r="10" spans="1:5" x14ac:dyDescent="0.25">
      <c r="A10" s="4" t="s">
        <v>8</v>
      </c>
      <c r="B10" s="4">
        <f t="shared" si="0"/>
        <v>212.4</v>
      </c>
      <c r="C10" s="4">
        <v>177</v>
      </c>
      <c r="E10" s="20"/>
    </row>
    <row r="11" spans="1:5" x14ac:dyDescent="0.25">
      <c r="A11" s="4" t="s">
        <v>9</v>
      </c>
      <c r="B11" s="4">
        <f t="shared" si="0"/>
        <v>234</v>
      </c>
      <c r="C11" s="4">
        <v>195</v>
      </c>
      <c r="E11" s="20"/>
    </row>
    <row r="12" spans="1:5" x14ac:dyDescent="0.25">
      <c r="A12" s="4" t="s">
        <v>10</v>
      </c>
      <c r="B12" s="4">
        <v>130</v>
      </c>
      <c r="C12" s="4">
        <v>96</v>
      </c>
      <c r="E12" s="20"/>
    </row>
    <row r="13" spans="1:5" x14ac:dyDescent="0.25">
      <c r="A13" s="4" t="s">
        <v>11</v>
      </c>
      <c r="B13" s="4">
        <v>120</v>
      </c>
      <c r="C13" s="4">
        <v>96</v>
      </c>
      <c r="E13" s="20"/>
    </row>
    <row r="14" spans="1:5" x14ac:dyDescent="0.25">
      <c r="A14" s="4" t="s">
        <v>12</v>
      </c>
      <c r="B14" s="4">
        <v>140</v>
      </c>
      <c r="C14" s="4">
        <v>88</v>
      </c>
      <c r="E14" s="20"/>
    </row>
    <row r="15" spans="1:5" x14ac:dyDescent="0.25">
      <c r="A15" s="4" t="s">
        <v>13</v>
      </c>
      <c r="B15" s="4">
        <v>130</v>
      </c>
      <c r="C15" s="4">
        <v>88</v>
      </c>
      <c r="E15" s="20"/>
    </row>
    <row r="16" spans="1:5" x14ac:dyDescent="0.25">
      <c r="A16" s="4" t="s">
        <v>14</v>
      </c>
      <c r="B16" s="4">
        <f t="shared" si="0"/>
        <v>213.6</v>
      </c>
      <c r="C16" s="4">
        <v>178</v>
      </c>
      <c r="E16" s="20"/>
    </row>
    <row r="17" spans="1:5" x14ac:dyDescent="0.25">
      <c r="A17" s="4" t="s">
        <v>15</v>
      </c>
      <c r="B17" s="4">
        <f t="shared" si="0"/>
        <v>220.79999999999998</v>
      </c>
      <c r="C17" s="4">
        <v>184</v>
      </c>
      <c r="E17" s="20"/>
    </row>
    <row r="18" spans="1:5" x14ac:dyDescent="0.25">
      <c r="A18" s="4" t="s">
        <v>16</v>
      </c>
      <c r="B18" s="4">
        <f t="shared" si="0"/>
        <v>416.4</v>
      </c>
      <c r="C18" s="4">
        <v>347</v>
      </c>
      <c r="E18" s="20"/>
    </row>
    <row r="19" spans="1:5" x14ac:dyDescent="0.25">
      <c r="A19" s="4" t="s">
        <v>17</v>
      </c>
      <c r="B19" s="4">
        <f t="shared" si="0"/>
        <v>264</v>
      </c>
      <c r="C19" s="4">
        <v>220</v>
      </c>
      <c r="E19" s="20"/>
    </row>
    <row r="20" spans="1:5" x14ac:dyDescent="0.25">
      <c r="A20" s="4" t="s">
        <v>18</v>
      </c>
      <c r="B20" s="4">
        <f t="shared" si="0"/>
        <v>256.8</v>
      </c>
      <c r="C20" s="4">
        <v>214</v>
      </c>
      <c r="E20" s="20"/>
    </row>
    <row r="21" spans="1:5" x14ac:dyDescent="0.25">
      <c r="A21" s="4" t="s">
        <v>19</v>
      </c>
      <c r="B21" s="4">
        <f t="shared" si="0"/>
        <v>219.6</v>
      </c>
      <c r="C21" s="4">
        <v>183</v>
      </c>
      <c r="E21" s="20"/>
    </row>
    <row r="22" spans="1:5" x14ac:dyDescent="0.25">
      <c r="A22" s="4" t="s">
        <v>20</v>
      </c>
      <c r="B22" s="4">
        <f t="shared" si="0"/>
        <v>151.19999999999999</v>
      </c>
      <c r="C22" s="4">
        <v>126</v>
      </c>
      <c r="E22" s="20"/>
    </row>
    <row r="23" spans="1:5" x14ac:dyDescent="0.25">
      <c r="A23" s="4" t="s">
        <v>21</v>
      </c>
      <c r="B23" s="4">
        <f t="shared" si="0"/>
        <v>223.2</v>
      </c>
      <c r="C23" s="4">
        <v>186</v>
      </c>
      <c r="E23" s="20"/>
    </row>
    <row r="24" spans="1:5" x14ac:dyDescent="0.25">
      <c r="A24" s="4" t="s">
        <v>22</v>
      </c>
      <c r="B24" s="4">
        <f t="shared" si="0"/>
        <v>175.2</v>
      </c>
      <c r="C24" s="4">
        <v>146</v>
      </c>
      <c r="E24" s="20"/>
    </row>
    <row r="25" spans="1:5" x14ac:dyDescent="0.25">
      <c r="A25" s="4" t="s">
        <v>23</v>
      </c>
      <c r="B25" s="4">
        <v>240</v>
      </c>
      <c r="C25" s="4">
        <v>192</v>
      </c>
      <c r="E25" s="20"/>
    </row>
    <row r="26" spans="1:5" x14ac:dyDescent="0.25">
      <c r="A26" s="4" t="s">
        <v>24</v>
      </c>
      <c r="B26" s="4">
        <f t="shared" si="0"/>
        <v>219.6</v>
      </c>
      <c r="C26" s="4">
        <v>183</v>
      </c>
      <c r="E26" s="20"/>
    </row>
    <row r="27" spans="1:5" x14ac:dyDescent="0.25">
      <c r="A27" s="4" t="s">
        <v>25</v>
      </c>
      <c r="B27" s="4">
        <v>120</v>
      </c>
      <c r="C27" s="4">
        <v>87</v>
      </c>
      <c r="E27" s="20"/>
    </row>
    <row r="28" spans="1:5" x14ac:dyDescent="0.25">
      <c r="A28" s="4" t="s">
        <v>26</v>
      </c>
      <c r="B28" s="4">
        <v>120</v>
      </c>
      <c r="C28" s="4">
        <v>87</v>
      </c>
      <c r="E28" s="20"/>
    </row>
    <row r="29" spans="1:5" x14ac:dyDescent="0.25">
      <c r="A29" s="4" t="s">
        <v>27</v>
      </c>
      <c r="B29" s="4">
        <v>90</v>
      </c>
      <c r="C29" s="4">
        <v>65</v>
      </c>
      <c r="E29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Estimated Fee</vt:lpstr>
      <vt:lpstr>PW</vt:lpstr>
      <vt:lpstr>Data</vt:lpstr>
      <vt:lpstr>'Estimated Fee'!Print_Area</vt:lpstr>
      <vt:lpstr>Table</vt:lpstr>
      <vt:lpstr>Types</vt:lpstr>
      <vt:lpstr>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Garcia</dc:creator>
  <cp:lastModifiedBy>Ramon</cp:lastModifiedBy>
  <cp:lastPrinted>2014-02-20T21:55:56Z</cp:lastPrinted>
  <dcterms:created xsi:type="dcterms:W3CDTF">2014-02-20T18:35:49Z</dcterms:created>
  <dcterms:modified xsi:type="dcterms:W3CDTF">2019-02-19T00:38:37Z</dcterms:modified>
</cp:coreProperties>
</file>